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160" windowWidth="9375" windowHeight="4890" tabRatio="731" activeTab="0"/>
  </bookViews>
  <sheets>
    <sheet name="Entrate" sheetId="1" r:id="rId1"/>
    <sheet name="Spese" sheetId="2" r:id="rId2"/>
  </sheets>
  <definedNames>
    <definedName name="_xlnm.Print_Titles" localSheetId="1">'Spese'!$A:$B</definedName>
  </definedNames>
  <calcPr fullCalcOnLoad="1"/>
</workbook>
</file>

<file path=xl/sharedStrings.xml><?xml version="1.0" encoding="utf-8"?>
<sst xmlns="http://schemas.openxmlformats.org/spreadsheetml/2006/main" count="211" uniqueCount="134">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</sst>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* #,##0.0_-;\-* #,##0.0_-;_-* &quot;-&quot;_-;_-@_-"/>
    <numFmt numFmtId="177" formatCode="&quot;L.&quot;\ #,##0.00"/>
    <numFmt numFmtId="178" formatCode="#,##0.00_ ;\-#,##0.00\ "/>
    <numFmt numFmtId="179" formatCode="00000"/>
    <numFmt numFmtId="180" formatCode="d/m/yyyy"/>
    <numFmt numFmtId="181" formatCode="_-* #,##0.00_-;\-* #,##0.00_-;_-* \-??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34" borderId="28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1028700</xdr:colOff>
      <xdr:row>0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70"/>
  <sheetViews>
    <sheetView showGridLines="0" tabSelected="1" workbookViewId="0" topLeftCell="A56">
      <selection activeCell="E16" sqref="E16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9"/>
      <c r="C1" s="80"/>
      <c r="D1" s="80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40" t="s">
        <v>131</v>
      </c>
      <c r="C5" s="41">
        <v>2025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2.75">
      <c r="A8" s="43"/>
      <c r="B8" s="47" t="s">
        <v>8</v>
      </c>
      <c r="C8" s="7">
        <v>0</v>
      </c>
      <c r="D8" s="46"/>
      <c r="E8" s="6"/>
      <c r="F8" s="6"/>
    </row>
    <row r="9" spans="1:6" ht="12.75">
      <c r="A9" s="43"/>
      <c r="B9" s="49" t="s">
        <v>10</v>
      </c>
      <c r="C9" s="7">
        <v>0</v>
      </c>
      <c r="D9" s="46"/>
      <c r="E9" s="6"/>
      <c r="F9" s="6"/>
    </row>
    <row r="10" spans="1:6" ht="12.75">
      <c r="A10" s="43"/>
      <c r="B10" s="49" t="s">
        <v>11</v>
      </c>
      <c r="C10" s="7">
        <v>0</v>
      </c>
      <c r="D10" s="46"/>
      <c r="E10" s="6"/>
      <c r="F10" s="6"/>
    </row>
    <row r="11" spans="1:6" ht="12.75">
      <c r="A11" s="43"/>
      <c r="B11" s="49" t="s">
        <v>12</v>
      </c>
      <c r="C11" s="7"/>
      <c r="D11" s="7">
        <v>0</v>
      </c>
      <c r="E11" s="6"/>
      <c r="F11" s="6"/>
    </row>
    <row r="12" spans="1:6" ht="12.75">
      <c r="A12" s="43"/>
      <c r="B12" s="50"/>
      <c r="C12" s="7"/>
      <c r="D12" s="46"/>
      <c r="E12" s="6"/>
      <c r="F12" s="6"/>
    </row>
    <row r="13" spans="1:6" ht="12.75">
      <c r="A13" s="51" t="s">
        <v>13</v>
      </c>
      <c r="B13" s="49" t="s">
        <v>14</v>
      </c>
      <c r="C13" s="45"/>
      <c r="D13" s="46"/>
      <c r="E13" s="6"/>
      <c r="F13" s="6"/>
    </row>
    <row r="14" spans="1:6" ht="12.75">
      <c r="A14" s="52">
        <v>10101</v>
      </c>
      <c r="B14" s="53" t="s">
        <v>15</v>
      </c>
      <c r="C14" s="7">
        <v>2020071</v>
      </c>
      <c r="D14" s="7">
        <v>0</v>
      </c>
      <c r="E14" s="8"/>
      <c r="F14" s="8"/>
    </row>
    <row r="15" spans="1:6" ht="12.7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2.7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2.75">
      <c r="A17" s="52">
        <v>10104</v>
      </c>
      <c r="B17" s="53" t="s">
        <v>18</v>
      </c>
      <c r="C17" s="7">
        <v>0</v>
      </c>
      <c r="D17" s="7">
        <v>0</v>
      </c>
      <c r="E17" s="8"/>
      <c r="F17" s="8"/>
    </row>
    <row r="18" spans="1:6" ht="12.75">
      <c r="A18" s="52">
        <v>10301</v>
      </c>
      <c r="B18" s="53" t="s">
        <v>19</v>
      </c>
      <c r="C18" s="7">
        <v>774322</v>
      </c>
      <c r="D18" s="7">
        <v>0</v>
      </c>
      <c r="E18" s="8"/>
      <c r="F18" s="8"/>
    </row>
    <row r="19" spans="1:6" ht="12.7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5">
      <c r="A20" s="60">
        <v>10000</v>
      </c>
      <c r="B20" s="10" t="s">
        <v>21</v>
      </c>
      <c r="C20" s="11">
        <f>SUM(C14:C19)</f>
        <v>2794393</v>
      </c>
      <c r="D20" s="11">
        <f>SUM(D14:D19)</f>
        <v>0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5" t="s">
        <v>22</v>
      </c>
      <c r="B22" s="49" t="s">
        <v>23</v>
      </c>
      <c r="C22" s="7"/>
      <c r="D22" s="46"/>
      <c r="E22" s="6"/>
      <c r="F22" s="6"/>
    </row>
    <row r="23" spans="1:6" ht="12.75">
      <c r="A23" s="52">
        <v>20101</v>
      </c>
      <c r="B23" s="53" t="s">
        <v>24</v>
      </c>
      <c r="C23" s="7">
        <v>308461</v>
      </c>
      <c r="D23" s="7">
        <v>0</v>
      </c>
      <c r="E23" s="8"/>
      <c r="F23" s="8"/>
    </row>
    <row r="24" spans="1:6" ht="12.75">
      <c r="A24" s="57">
        <v>20102</v>
      </c>
      <c r="B24" s="56" t="s">
        <v>25</v>
      </c>
      <c r="C24" s="7">
        <v>0</v>
      </c>
      <c r="D24" s="7">
        <v>0</v>
      </c>
      <c r="E24" s="8"/>
      <c r="F24" s="8"/>
    </row>
    <row r="25" spans="1:6" ht="12.75">
      <c r="A25" s="52">
        <v>20103</v>
      </c>
      <c r="B25" s="53" t="s">
        <v>26</v>
      </c>
      <c r="C25" s="7">
        <v>0</v>
      </c>
      <c r="D25" s="7">
        <v>0</v>
      </c>
      <c r="E25" s="8"/>
      <c r="F25" s="8"/>
    </row>
    <row r="26" spans="1:6" ht="12.75">
      <c r="A26" s="52">
        <v>20104</v>
      </c>
      <c r="B26" s="53" t="s">
        <v>27</v>
      </c>
      <c r="C26" s="7">
        <v>0</v>
      </c>
      <c r="D26" s="7">
        <v>0</v>
      </c>
      <c r="E26" s="8"/>
      <c r="F26" s="8"/>
    </row>
    <row r="27" spans="1:6" ht="12.75">
      <c r="A27" s="52">
        <v>20105</v>
      </c>
      <c r="B27" s="53" t="s">
        <v>28</v>
      </c>
      <c r="C27" s="7">
        <v>0</v>
      </c>
      <c r="D27" s="7">
        <v>0</v>
      </c>
      <c r="E27" s="8"/>
      <c r="F27" s="8"/>
    </row>
    <row r="28" spans="1:6" ht="15">
      <c r="A28" s="58">
        <v>20000</v>
      </c>
      <c r="B28" s="15" t="s">
        <v>29</v>
      </c>
      <c r="C28" s="16">
        <f>SUM(C23:C27)</f>
        <v>308461</v>
      </c>
      <c r="D28" s="16">
        <f>SUM(D23:D27)</f>
        <v>0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9" t="s">
        <v>30</v>
      </c>
      <c r="B30" s="49" t="s">
        <v>31</v>
      </c>
      <c r="C30" s="7"/>
      <c r="D30" s="7"/>
      <c r="E30" s="8"/>
      <c r="F30" s="8"/>
    </row>
    <row r="31" spans="1:6" ht="12.75">
      <c r="A31" s="52">
        <v>30100</v>
      </c>
      <c r="B31" s="53" t="s">
        <v>32</v>
      </c>
      <c r="C31" s="7">
        <v>395809</v>
      </c>
      <c r="D31" s="7">
        <v>0</v>
      </c>
      <c r="E31" s="8"/>
      <c r="F31" s="8"/>
    </row>
    <row r="32" spans="1:6" ht="12.75">
      <c r="A32" s="57">
        <v>30200</v>
      </c>
      <c r="B32" s="56" t="s">
        <v>33</v>
      </c>
      <c r="C32" s="7">
        <v>1000</v>
      </c>
      <c r="D32" s="7">
        <v>0</v>
      </c>
      <c r="E32" s="8"/>
      <c r="F32" s="8"/>
    </row>
    <row r="33" spans="1:6" ht="12.75">
      <c r="A33" s="57">
        <v>30300</v>
      </c>
      <c r="B33" s="56" t="s">
        <v>34</v>
      </c>
      <c r="C33" s="7">
        <v>10</v>
      </c>
      <c r="D33" s="7">
        <v>0</v>
      </c>
      <c r="E33" s="8"/>
      <c r="F33" s="8"/>
    </row>
    <row r="34" spans="1:6" ht="12.75">
      <c r="A34" s="57">
        <v>30400</v>
      </c>
      <c r="B34" s="56" t="s">
        <v>35</v>
      </c>
      <c r="C34" s="7">
        <v>66025</v>
      </c>
      <c r="D34" s="7">
        <v>0</v>
      </c>
      <c r="E34" s="8"/>
      <c r="F34" s="8"/>
    </row>
    <row r="35" spans="1:6" ht="12.75">
      <c r="A35" s="52">
        <v>30500</v>
      </c>
      <c r="B35" s="53" t="s">
        <v>36</v>
      </c>
      <c r="C35" s="7">
        <v>73630</v>
      </c>
      <c r="D35" s="7">
        <v>0</v>
      </c>
      <c r="E35" s="8"/>
      <c r="F35" s="8"/>
    </row>
    <row r="36" spans="1:6" ht="15">
      <c r="A36" s="60">
        <v>30000</v>
      </c>
      <c r="B36" s="10" t="s">
        <v>37</v>
      </c>
      <c r="C36" s="11">
        <f>SUM(C31:C35)</f>
        <v>536474</v>
      </c>
      <c r="D36" s="11">
        <f>SUM(D31:D35)</f>
        <v>0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9" t="s">
        <v>38</v>
      </c>
      <c r="B38" s="47" t="s">
        <v>39</v>
      </c>
      <c r="C38" s="17"/>
      <c r="D38" s="18"/>
      <c r="E38" s="6"/>
      <c r="F38" s="6"/>
    </row>
    <row r="39" spans="1:6" ht="12.75">
      <c r="A39" s="52">
        <v>40100</v>
      </c>
      <c r="B39" s="53" t="s">
        <v>40</v>
      </c>
      <c r="C39" s="7">
        <v>0</v>
      </c>
      <c r="D39" s="7">
        <v>0</v>
      </c>
      <c r="E39" s="8"/>
      <c r="F39" s="8"/>
    </row>
    <row r="40" spans="1:6" ht="12.75">
      <c r="A40" s="52">
        <v>40200</v>
      </c>
      <c r="B40" s="53" t="s">
        <v>41</v>
      </c>
      <c r="C40" s="7">
        <v>330000</v>
      </c>
      <c r="D40" s="7">
        <v>0</v>
      </c>
      <c r="E40" s="8"/>
      <c r="F40" s="8"/>
    </row>
    <row r="41" spans="1:6" ht="12.75">
      <c r="A41" s="52">
        <v>40300</v>
      </c>
      <c r="B41" s="53" t="s">
        <v>42</v>
      </c>
      <c r="C41" s="7">
        <v>106000</v>
      </c>
      <c r="D41" s="7">
        <v>0</v>
      </c>
      <c r="E41" s="8"/>
      <c r="F41" s="8"/>
    </row>
    <row r="42" spans="1:6" ht="12.75">
      <c r="A42" s="52">
        <v>40400</v>
      </c>
      <c r="B42" s="53" t="s">
        <v>43</v>
      </c>
      <c r="C42" s="7">
        <v>10000</v>
      </c>
      <c r="D42" s="7">
        <v>0</v>
      </c>
      <c r="E42" s="8"/>
      <c r="F42" s="8"/>
    </row>
    <row r="43" spans="1:6" ht="12.75">
      <c r="A43" s="57">
        <v>40500</v>
      </c>
      <c r="B43" s="56" t="s">
        <v>44</v>
      </c>
      <c r="C43" s="7">
        <v>0</v>
      </c>
      <c r="D43" s="7">
        <v>0</v>
      </c>
      <c r="E43" s="8"/>
      <c r="F43" s="8"/>
    </row>
    <row r="44" spans="1:6" ht="15">
      <c r="A44" s="60">
        <v>40000</v>
      </c>
      <c r="B44" s="10" t="s">
        <v>45</v>
      </c>
      <c r="C44" s="11">
        <f>SUM(C39:C43)</f>
        <v>446000</v>
      </c>
      <c r="D44" s="11">
        <f>SUM(D39:D43)</f>
        <v>0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9" t="s">
        <v>46</v>
      </c>
      <c r="B46" s="47" t="s">
        <v>47</v>
      </c>
      <c r="C46" s="17"/>
      <c r="D46" s="18"/>
      <c r="E46" s="6"/>
      <c r="F46" s="6"/>
    </row>
    <row r="47" spans="1:6" ht="12.75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 ht="12.75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 ht="12.75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 ht="12.75">
      <c r="A50" s="52">
        <v>50400</v>
      </c>
      <c r="B50" s="53" t="s">
        <v>51</v>
      </c>
      <c r="C50" s="7">
        <v>0</v>
      </c>
      <c r="D50" s="7">
        <v>0</v>
      </c>
      <c r="E50" s="8"/>
      <c r="F50" s="8"/>
    </row>
    <row r="51" spans="1:6" ht="15">
      <c r="A51" s="60">
        <v>50000</v>
      </c>
      <c r="B51" s="10" t="s">
        <v>52</v>
      </c>
      <c r="C51" s="11">
        <f>SUM(C47:C50)</f>
        <v>0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9" t="s">
        <v>53</v>
      </c>
      <c r="B53" s="47" t="s">
        <v>54</v>
      </c>
      <c r="C53" s="17"/>
      <c r="D53" s="18"/>
      <c r="E53" s="6"/>
      <c r="F53" s="6"/>
    </row>
    <row r="54" spans="1:6" ht="12.75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 ht="12.75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 ht="12.75">
      <c r="A56" s="52">
        <v>60300</v>
      </c>
      <c r="B56" s="53" t="s">
        <v>50</v>
      </c>
      <c r="C56" s="7">
        <v>0</v>
      </c>
      <c r="D56" s="7">
        <v>0</v>
      </c>
      <c r="E56" s="8"/>
      <c r="F56" s="8"/>
    </row>
    <row r="57" spans="1:6" ht="12.7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5">
      <c r="A58" s="60">
        <v>60000</v>
      </c>
      <c r="B58" s="10" t="s">
        <v>55</v>
      </c>
      <c r="C58" s="11">
        <f>SUM(C54:C57)</f>
        <v>0</v>
      </c>
      <c r="D58" s="11">
        <f>SUM(D54:D57)</f>
        <v>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9" t="s">
        <v>56</v>
      </c>
      <c r="B60" s="47" t="s">
        <v>57</v>
      </c>
      <c r="C60" s="17"/>
      <c r="D60" s="18"/>
      <c r="E60" s="6"/>
      <c r="F60" s="6"/>
    </row>
    <row r="61" spans="1:6" ht="12.75">
      <c r="A61" s="52">
        <v>70100</v>
      </c>
      <c r="B61" s="53" t="s">
        <v>58</v>
      </c>
      <c r="C61" s="7">
        <v>960015</v>
      </c>
      <c r="D61" s="7">
        <v>0</v>
      </c>
      <c r="E61" s="8"/>
      <c r="F61" s="8"/>
    </row>
    <row r="62" spans="1:6" ht="15">
      <c r="A62" s="54">
        <v>70000</v>
      </c>
      <c r="B62" s="10" t="s">
        <v>59</v>
      </c>
      <c r="C62" s="11">
        <f>SUM(C61)</f>
        <v>960015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9" t="s">
        <v>60</v>
      </c>
      <c r="B64" s="47" t="s">
        <v>61</v>
      </c>
      <c r="C64" s="17"/>
      <c r="D64" s="18"/>
      <c r="E64" s="6"/>
      <c r="F64" s="6"/>
    </row>
    <row r="65" spans="1:6" ht="12.75">
      <c r="A65" s="52">
        <v>90100</v>
      </c>
      <c r="B65" s="53" t="s">
        <v>62</v>
      </c>
      <c r="C65" s="7">
        <v>2317030</v>
      </c>
      <c r="D65" s="7">
        <v>0</v>
      </c>
      <c r="E65" s="8"/>
      <c r="F65" s="8"/>
    </row>
    <row r="66" spans="1:6" ht="12.75">
      <c r="A66" s="52">
        <v>90200</v>
      </c>
      <c r="B66" s="53" t="s">
        <v>63</v>
      </c>
      <c r="C66" s="7">
        <v>55000</v>
      </c>
      <c r="D66" s="7">
        <v>0</v>
      </c>
      <c r="E66" s="8"/>
      <c r="F66" s="8"/>
    </row>
    <row r="67" spans="1:6" ht="15">
      <c r="A67" s="54">
        <v>90000</v>
      </c>
      <c r="B67" s="10" t="s">
        <v>64</v>
      </c>
      <c r="C67" s="11">
        <f>SUM(C65:C66)</f>
        <v>2372030</v>
      </c>
      <c r="D67" s="11">
        <f>SUM(D65:D66)</f>
        <v>0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7417373</v>
      </c>
      <c r="D68" s="20">
        <f>+D20+D28+D36+D44+D51+D58+D62+D67</f>
        <v>0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7417373</v>
      </c>
      <c r="D69" s="20">
        <f>+D68+D11</f>
        <v>0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A2:D2"/>
    <mergeCell ref="B1:D1"/>
  </mergeCells>
  <printOptions/>
  <pageMargins left="0.4330708661417323" right="0.4330708661417323" top="0" bottom="0.7480314960629921" header="0.31496062992125984" footer="0.31496062992125984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view="pageBreakPreview" zoomScale="60" workbookViewId="0" topLeftCell="BD25">
      <selection activeCell="D16" sqref="D16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1" width="18.7109375" style="0" customWidth="1"/>
    <col min="72" max="72" width="14.421875" style="0" customWidth="1"/>
    <col min="73" max="73" width="19.140625" style="0" bestFit="1" customWidth="1"/>
    <col min="74" max="74" width="14.421875" style="0" customWidth="1"/>
    <col min="75" max="75" width="18.7109375" style="0" customWidth="1"/>
  </cols>
  <sheetData>
    <row r="1" spans="2:10" ht="36.75" customHeight="1">
      <c r="B1" s="90"/>
      <c r="C1" s="91"/>
      <c r="D1" s="91"/>
      <c r="E1" s="91"/>
      <c r="F1" s="91"/>
      <c r="G1" s="91"/>
      <c r="H1" s="91"/>
      <c r="I1" s="91"/>
      <c r="J1" s="91"/>
    </row>
    <row r="3" spans="3:6" ht="12.75">
      <c r="C3" s="78" t="s">
        <v>6</v>
      </c>
      <c r="D3" s="78"/>
      <c r="E3" s="78"/>
      <c r="F3" s="78"/>
    </row>
    <row r="4" ht="18.75">
      <c r="B4" s="3" t="s">
        <v>132</v>
      </c>
    </row>
    <row r="5" spans="2:7" ht="18.75">
      <c r="B5" s="40" t="s">
        <v>131</v>
      </c>
      <c r="C5" s="40"/>
      <c r="D5" s="3">
        <f>Entrate!C5</f>
        <v>2025</v>
      </c>
      <c r="G5" s="3"/>
    </row>
    <row r="6" spans="2:7" ht="18.75">
      <c r="B6" s="3"/>
      <c r="G6" s="3"/>
    </row>
    <row r="7" spans="1:75" ht="12.75" customHeight="1">
      <c r="A7" s="76"/>
      <c r="B7" s="98" t="s">
        <v>66</v>
      </c>
      <c r="C7" s="83">
        <v>1</v>
      </c>
      <c r="D7" s="84"/>
      <c r="E7" s="85"/>
      <c r="F7" s="83">
        <v>2</v>
      </c>
      <c r="G7" s="84"/>
      <c r="H7" s="85"/>
      <c r="I7" s="83">
        <v>3</v>
      </c>
      <c r="J7" s="84"/>
      <c r="K7" s="85"/>
      <c r="L7" s="83">
        <v>4</v>
      </c>
      <c r="M7" s="84"/>
      <c r="N7" s="85"/>
      <c r="O7" s="83">
        <v>5</v>
      </c>
      <c r="P7" s="84"/>
      <c r="Q7" s="85"/>
      <c r="R7" s="83">
        <v>6</v>
      </c>
      <c r="S7" s="84"/>
      <c r="T7" s="85"/>
      <c r="U7" s="83">
        <v>7</v>
      </c>
      <c r="V7" s="84"/>
      <c r="W7" s="85"/>
      <c r="X7" s="83">
        <v>8</v>
      </c>
      <c r="Y7" s="84"/>
      <c r="Z7" s="85"/>
      <c r="AA7" s="83">
        <v>9</v>
      </c>
      <c r="AB7" s="84"/>
      <c r="AC7" s="85"/>
      <c r="AD7" s="83">
        <v>10</v>
      </c>
      <c r="AE7" s="84"/>
      <c r="AF7" s="85"/>
      <c r="AG7" s="84">
        <v>11</v>
      </c>
      <c r="AH7" s="84"/>
      <c r="AI7" s="85"/>
      <c r="AJ7" s="83">
        <v>12</v>
      </c>
      <c r="AK7" s="84"/>
      <c r="AL7" s="85"/>
      <c r="AM7" s="83">
        <v>13</v>
      </c>
      <c r="AN7" s="84"/>
      <c r="AO7" s="85"/>
      <c r="AP7" s="83">
        <v>14</v>
      </c>
      <c r="AQ7" s="84"/>
      <c r="AR7" s="85"/>
      <c r="AS7" s="83">
        <v>15</v>
      </c>
      <c r="AT7" s="84"/>
      <c r="AU7" s="85"/>
      <c r="AV7" s="84">
        <v>16</v>
      </c>
      <c r="AW7" s="84"/>
      <c r="AX7" s="85"/>
      <c r="AY7" s="83">
        <v>17</v>
      </c>
      <c r="AZ7" s="84"/>
      <c r="BA7" s="85"/>
      <c r="BB7" s="83">
        <v>18</v>
      </c>
      <c r="BC7" s="84"/>
      <c r="BD7" s="85"/>
      <c r="BE7" s="83">
        <v>19</v>
      </c>
      <c r="BF7" s="84"/>
      <c r="BG7" s="85"/>
      <c r="BH7" s="83">
        <v>20</v>
      </c>
      <c r="BI7" s="84"/>
      <c r="BJ7" s="85"/>
      <c r="BK7" s="84">
        <v>50</v>
      </c>
      <c r="BL7" s="84"/>
      <c r="BM7" s="85"/>
      <c r="BN7" s="83">
        <v>60</v>
      </c>
      <c r="BO7" s="84"/>
      <c r="BP7" s="85"/>
      <c r="BQ7" s="83">
        <v>99</v>
      </c>
      <c r="BR7" s="84"/>
      <c r="BS7" s="84"/>
      <c r="BT7" s="100" t="s">
        <v>129</v>
      </c>
      <c r="BU7" s="102" t="s">
        <v>130</v>
      </c>
      <c r="BV7" s="97"/>
      <c r="BW7" s="103"/>
    </row>
    <row r="8" spans="1:75" s="23" customFormat="1" ht="58.5" customHeight="1">
      <c r="A8" s="24"/>
      <c r="B8" s="99"/>
      <c r="C8" s="97" t="s">
        <v>67</v>
      </c>
      <c r="D8" s="97"/>
      <c r="E8" s="95"/>
      <c r="F8" s="94" t="s">
        <v>68</v>
      </c>
      <c r="G8" s="95"/>
      <c r="H8" s="96"/>
      <c r="I8" s="87" t="s">
        <v>69</v>
      </c>
      <c r="J8" s="88"/>
      <c r="K8" s="89"/>
      <c r="L8" s="92" t="s">
        <v>70</v>
      </c>
      <c r="M8" s="93"/>
      <c r="N8" s="89"/>
      <c r="O8" s="92" t="s">
        <v>71</v>
      </c>
      <c r="P8" s="93"/>
      <c r="Q8" s="89"/>
      <c r="R8" s="97" t="s">
        <v>133</v>
      </c>
      <c r="S8" s="97"/>
      <c r="T8" s="95"/>
      <c r="U8" s="94" t="s">
        <v>112</v>
      </c>
      <c r="V8" s="95"/>
      <c r="W8" s="96"/>
      <c r="X8" s="87" t="s">
        <v>113</v>
      </c>
      <c r="Y8" s="88"/>
      <c r="Z8" s="89"/>
      <c r="AA8" s="92" t="s">
        <v>114</v>
      </c>
      <c r="AB8" s="93"/>
      <c r="AC8" s="89"/>
      <c r="AD8" s="92" t="s">
        <v>115</v>
      </c>
      <c r="AE8" s="93"/>
      <c r="AF8" s="89"/>
      <c r="AG8" s="97" t="s">
        <v>116</v>
      </c>
      <c r="AH8" s="97"/>
      <c r="AI8" s="95"/>
      <c r="AJ8" s="94" t="s">
        <v>117</v>
      </c>
      <c r="AK8" s="95"/>
      <c r="AL8" s="96"/>
      <c r="AM8" s="87" t="s">
        <v>118</v>
      </c>
      <c r="AN8" s="88"/>
      <c r="AO8" s="89"/>
      <c r="AP8" s="92" t="s">
        <v>119</v>
      </c>
      <c r="AQ8" s="93"/>
      <c r="AR8" s="89"/>
      <c r="AS8" s="92" t="s">
        <v>120</v>
      </c>
      <c r="AT8" s="93"/>
      <c r="AU8" s="89"/>
      <c r="AV8" s="97" t="s">
        <v>121</v>
      </c>
      <c r="AW8" s="97"/>
      <c r="AX8" s="95"/>
      <c r="AY8" s="94" t="s">
        <v>122</v>
      </c>
      <c r="AZ8" s="95"/>
      <c r="BA8" s="96"/>
      <c r="BB8" s="87" t="s">
        <v>123</v>
      </c>
      <c r="BC8" s="88"/>
      <c r="BD8" s="89"/>
      <c r="BE8" s="92" t="s">
        <v>124</v>
      </c>
      <c r="BF8" s="93"/>
      <c r="BG8" s="89"/>
      <c r="BH8" s="92" t="s">
        <v>125</v>
      </c>
      <c r="BI8" s="93"/>
      <c r="BJ8" s="89"/>
      <c r="BK8" s="97" t="s">
        <v>126</v>
      </c>
      <c r="BL8" s="97"/>
      <c r="BM8" s="95"/>
      <c r="BN8" s="94" t="s">
        <v>127</v>
      </c>
      <c r="BO8" s="95"/>
      <c r="BP8" s="96"/>
      <c r="BQ8" s="87" t="s">
        <v>128</v>
      </c>
      <c r="BR8" s="88"/>
      <c r="BS8" s="93"/>
      <c r="BT8" s="101"/>
      <c r="BU8" s="104"/>
      <c r="BV8" s="105"/>
      <c r="BW8" s="106"/>
    </row>
    <row r="9" spans="1:75" s="23" customFormat="1" ht="11.25" customHeight="1">
      <c r="A9" s="24"/>
      <c r="B9" s="61"/>
      <c r="C9" s="81" t="s">
        <v>4</v>
      </c>
      <c r="D9" s="82"/>
      <c r="E9" s="62" t="s">
        <v>5</v>
      </c>
      <c r="F9" s="81" t="s">
        <v>4</v>
      </c>
      <c r="G9" s="82"/>
      <c r="H9" s="69" t="s">
        <v>5</v>
      </c>
      <c r="I9" s="81" t="s">
        <v>4</v>
      </c>
      <c r="J9" s="82"/>
      <c r="K9" s="25" t="s">
        <v>5</v>
      </c>
      <c r="L9" s="81" t="s">
        <v>4</v>
      </c>
      <c r="M9" s="82"/>
      <c r="N9" s="25" t="s">
        <v>5</v>
      </c>
      <c r="O9" s="81" t="s">
        <v>4</v>
      </c>
      <c r="P9" s="82"/>
      <c r="Q9" s="25" t="s">
        <v>5</v>
      </c>
      <c r="R9" s="86" t="s">
        <v>4</v>
      </c>
      <c r="S9" s="82"/>
      <c r="T9" s="62" t="s">
        <v>5</v>
      </c>
      <c r="U9" s="81" t="s">
        <v>4</v>
      </c>
      <c r="V9" s="82"/>
      <c r="W9" s="69" t="s">
        <v>5</v>
      </c>
      <c r="X9" s="81" t="s">
        <v>4</v>
      </c>
      <c r="Y9" s="82"/>
      <c r="Z9" s="25" t="s">
        <v>5</v>
      </c>
      <c r="AA9" s="81" t="s">
        <v>4</v>
      </c>
      <c r="AB9" s="82"/>
      <c r="AC9" s="25" t="s">
        <v>5</v>
      </c>
      <c r="AD9" s="81" t="s">
        <v>4</v>
      </c>
      <c r="AE9" s="82"/>
      <c r="AF9" s="25" t="s">
        <v>5</v>
      </c>
      <c r="AG9" s="86" t="s">
        <v>4</v>
      </c>
      <c r="AH9" s="82"/>
      <c r="AI9" s="62" t="s">
        <v>5</v>
      </c>
      <c r="AJ9" s="81" t="s">
        <v>4</v>
      </c>
      <c r="AK9" s="82"/>
      <c r="AL9" s="69" t="s">
        <v>5</v>
      </c>
      <c r="AM9" s="81" t="s">
        <v>4</v>
      </c>
      <c r="AN9" s="82"/>
      <c r="AO9" s="25" t="s">
        <v>5</v>
      </c>
      <c r="AP9" s="81" t="s">
        <v>4</v>
      </c>
      <c r="AQ9" s="82"/>
      <c r="AR9" s="25" t="s">
        <v>5</v>
      </c>
      <c r="AS9" s="81" t="s">
        <v>4</v>
      </c>
      <c r="AT9" s="82"/>
      <c r="AU9" s="25" t="s">
        <v>5</v>
      </c>
      <c r="AV9" s="86" t="s">
        <v>4</v>
      </c>
      <c r="AW9" s="82"/>
      <c r="AX9" s="62" t="s">
        <v>5</v>
      </c>
      <c r="AY9" s="81" t="s">
        <v>4</v>
      </c>
      <c r="AZ9" s="82"/>
      <c r="BA9" s="69" t="s">
        <v>5</v>
      </c>
      <c r="BB9" s="81" t="s">
        <v>4</v>
      </c>
      <c r="BC9" s="82"/>
      <c r="BD9" s="25" t="s">
        <v>5</v>
      </c>
      <c r="BE9" s="81" t="s">
        <v>4</v>
      </c>
      <c r="BF9" s="82"/>
      <c r="BG9" s="25" t="s">
        <v>5</v>
      </c>
      <c r="BH9" s="81" t="s">
        <v>4</v>
      </c>
      <c r="BI9" s="82"/>
      <c r="BJ9" s="25" t="s">
        <v>5</v>
      </c>
      <c r="BK9" s="86" t="s">
        <v>4</v>
      </c>
      <c r="BL9" s="82"/>
      <c r="BM9" s="62" t="s">
        <v>5</v>
      </c>
      <c r="BN9" s="81" t="s">
        <v>4</v>
      </c>
      <c r="BO9" s="82"/>
      <c r="BP9" s="69" t="s">
        <v>5</v>
      </c>
      <c r="BQ9" s="81" t="s">
        <v>4</v>
      </c>
      <c r="BR9" s="82"/>
      <c r="BS9" s="25" t="s">
        <v>5</v>
      </c>
      <c r="BT9" s="77" t="s">
        <v>4</v>
      </c>
      <c r="BU9" s="81" t="s">
        <v>4</v>
      </c>
      <c r="BV9" s="82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0</v>
      </c>
      <c r="BU12" s="28">
        <f>BT12</f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2.7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5">
      <c r="A15" s="27">
        <v>101</v>
      </c>
      <c r="B15" s="29" t="s">
        <v>75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0</v>
      </c>
      <c r="BV15" s="31">
        <f aca="true" t="shared" si="0" ref="BV15:BW24">+D15+G15+J15+M15+P15+S15+V15+Y15+AB15+AE15+AH15+AK15+AN15+AQ15+AT15+AW15+AZ15+BC15+BF15+BI15+BL15+BO15+BR15</f>
        <v>0</v>
      </c>
      <c r="BW15" s="31">
        <f t="shared" si="0"/>
        <v>0</v>
      </c>
    </row>
    <row r="16" spans="1:75" ht="15">
      <c r="A16" s="27">
        <f>A15+1</f>
        <v>102</v>
      </c>
      <c r="B16" s="29" t="s">
        <v>76</v>
      </c>
      <c r="C16" s="30">
        <v>18200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aca="true" t="shared" si="1" ref="BU16:BU24">+C16+F16+I16+L16+O16+R16+U16+X16+AA16+AD16+AG16+AJ16+AM16+AP16+AS16+AV16+AY16+BB16+BE16+BH16+BK16+BN16+BQ16</f>
        <v>18200</v>
      </c>
      <c r="BV16" s="31">
        <f t="shared" si="0"/>
        <v>0</v>
      </c>
      <c r="BW16" s="31">
        <f t="shared" si="0"/>
        <v>0</v>
      </c>
    </row>
    <row r="17" spans="1:75" ht="15">
      <c r="A17" s="27">
        <f aca="true" t="shared" si="2" ref="A17:A24">A16+1</f>
        <v>103</v>
      </c>
      <c r="B17" s="29" t="s">
        <v>77</v>
      </c>
      <c r="C17" s="30">
        <v>143345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6000</v>
      </c>
      <c r="J17" s="30">
        <v>0</v>
      </c>
      <c r="K17" s="30">
        <v>0</v>
      </c>
      <c r="L17" s="30">
        <v>410472</v>
      </c>
      <c r="M17" s="30">
        <v>0</v>
      </c>
      <c r="N17" s="30">
        <v>0</v>
      </c>
      <c r="O17" s="30">
        <v>57787</v>
      </c>
      <c r="P17" s="30">
        <v>0</v>
      </c>
      <c r="Q17" s="30">
        <v>0</v>
      </c>
      <c r="R17" s="30">
        <v>600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582314</v>
      </c>
      <c r="AB17" s="30">
        <v>0</v>
      </c>
      <c r="AC17" s="30">
        <v>0</v>
      </c>
      <c r="AD17" s="30">
        <v>150000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337482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1688000</v>
      </c>
      <c r="BV17" s="31">
        <f t="shared" si="0"/>
        <v>0</v>
      </c>
      <c r="BW17" s="31">
        <f t="shared" si="0"/>
        <v>0</v>
      </c>
    </row>
    <row r="18" spans="1:75" ht="15">
      <c r="A18" s="27">
        <f t="shared" si="2"/>
        <v>104</v>
      </c>
      <c r="B18" s="29" t="s">
        <v>23</v>
      </c>
      <c r="C18" s="30">
        <v>1384414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18350</v>
      </c>
      <c r="J18" s="30">
        <v>0</v>
      </c>
      <c r="K18" s="30">
        <v>0</v>
      </c>
      <c r="L18" s="30">
        <v>61839</v>
      </c>
      <c r="M18" s="30">
        <v>0</v>
      </c>
      <c r="N18" s="30">
        <v>0</v>
      </c>
      <c r="O18" s="30">
        <v>28821</v>
      </c>
      <c r="P18" s="30">
        <v>0</v>
      </c>
      <c r="Q18" s="30">
        <v>0</v>
      </c>
      <c r="R18" s="30">
        <v>22000</v>
      </c>
      <c r="S18" s="30">
        <v>0</v>
      </c>
      <c r="T18" s="30">
        <v>0</v>
      </c>
      <c r="U18" s="30">
        <v>8943</v>
      </c>
      <c r="V18" s="30">
        <v>0</v>
      </c>
      <c r="W18" s="30">
        <v>0</v>
      </c>
      <c r="X18" s="30">
        <v>4338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10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184559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1713274</v>
      </c>
      <c r="BV18" s="31">
        <f t="shared" si="0"/>
        <v>0</v>
      </c>
      <c r="BW18" s="31">
        <f t="shared" si="0"/>
        <v>0</v>
      </c>
    </row>
    <row r="19" spans="1:75" ht="1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5">
      <c r="A21" s="27">
        <f t="shared" si="2"/>
        <v>107</v>
      </c>
      <c r="B21" s="29" t="s">
        <v>80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1041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185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2786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4012</v>
      </c>
      <c r="BV21" s="31">
        <f t="shared" si="0"/>
        <v>0</v>
      </c>
      <c r="BW21" s="31">
        <f t="shared" si="0"/>
        <v>0</v>
      </c>
    </row>
    <row r="22" spans="1:75" ht="1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5">
      <c r="A23" s="27">
        <f t="shared" si="2"/>
        <v>109</v>
      </c>
      <c r="B23" s="29" t="s">
        <v>82</v>
      </c>
      <c r="C23" s="30">
        <v>5000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5000</v>
      </c>
      <c r="BV23" s="31">
        <f t="shared" si="0"/>
        <v>0</v>
      </c>
      <c r="BW23" s="31">
        <f t="shared" si="0"/>
        <v>0</v>
      </c>
    </row>
    <row r="24" spans="1:75" ht="15">
      <c r="A24" s="27">
        <f t="shared" si="2"/>
        <v>110</v>
      </c>
      <c r="B24" s="29" t="s">
        <v>83</v>
      </c>
      <c r="C24" s="30">
        <v>50000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600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1773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140000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192373</v>
      </c>
      <c r="BV24" s="31">
        <f t="shared" si="0"/>
        <v>0</v>
      </c>
      <c r="BW24" s="31">
        <f t="shared" si="0"/>
        <v>0</v>
      </c>
    </row>
    <row r="25" spans="1:75" s="34" customFormat="1" ht="15.75" thickBot="1">
      <c r="A25" s="72">
        <v>100</v>
      </c>
      <c r="B25" s="32" t="s">
        <v>84</v>
      </c>
      <c r="C25" s="33">
        <f aca="true" t="shared" si="3" ref="C25:BN25">SUM(C15:C24)</f>
        <v>1600959</v>
      </c>
      <c r="D25" s="33">
        <f t="shared" si="3"/>
        <v>0</v>
      </c>
      <c r="E25" s="33">
        <f t="shared" si="3"/>
        <v>0</v>
      </c>
      <c r="F25" s="33">
        <f t="shared" si="3"/>
        <v>0</v>
      </c>
      <c r="G25" s="33">
        <f t="shared" si="3"/>
        <v>0</v>
      </c>
      <c r="H25" s="33">
        <f t="shared" si="3"/>
        <v>0</v>
      </c>
      <c r="I25" s="33">
        <f t="shared" si="3"/>
        <v>24350</v>
      </c>
      <c r="J25" s="33">
        <f t="shared" si="3"/>
        <v>0</v>
      </c>
      <c r="K25" s="33">
        <f t="shared" si="3"/>
        <v>0</v>
      </c>
      <c r="L25" s="33">
        <f t="shared" si="3"/>
        <v>473352</v>
      </c>
      <c r="M25" s="33">
        <f t="shared" si="3"/>
        <v>0</v>
      </c>
      <c r="N25" s="33">
        <f t="shared" si="3"/>
        <v>0</v>
      </c>
      <c r="O25" s="33">
        <f t="shared" si="3"/>
        <v>86608</v>
      </c>
      <c r="P25" s="33">
        <f t="shared" si="3"/>
        <v>0</v>
      </c>
      <c r="Q25" s="33">
        <f t="shared" si="3"/>
        <v>0</v>
      </c>
      <c r="R25" s="33">
        <f t="shared" si="3"/>
        <v>23385</v>
      </c>
      <c r="S25" s="33">
        <f t="shared" si="3"/>
        <v>0</v>
      </c>
      <c r="T25" s="33">
        <f t="shared" si="3"/>
        <v>0</v>
      </c>
      <c r="U25" s="33">
        <f t="shared" si="3"/>
        <v>8943</v>
      </c>
      <c r="V25" s="33">
        <f t="shared" si="3"/>
        <v>0</v>
      </c>
      <c r="W25" s="33">
        <f t="shared" si="3"/>
        <v>0</v>
      </c>
      <c r="X25" s="33">
        <f t="shared" si="3"/>
        <v>4338</v>
      </c>
      <c r="Y25" s="33">
        <f t="shared" si="3"/>
        <v>0</v>
      </c>
      <c r="Z25" s="33">
        <f t="shared" si="3"/>
        <v>0</v>
      </c>
      <c r="AA25" s="33">
        <f t="shared" si="3"/>
        <v>582314</v>
      </c>
      <c r="AB25" s="33">
        <f t="shared" si="3"/>
        <v>0</v>
      </c>
      <c r="AC25" s="33">
        <f t="shared" si="3"/>
        <v>0</v>
      </c>
      <c r="AD25" s="33">
        <f t="shared" si="3"/>
        <v>154569</v>
      </c>
      <c r="AE25" s="33">
        <f t="shared" si="3"/>
        <v>0</v>
      </c>
      <c r="AF25" s="33">
        <f t="shared" si="3"/>
        <v>0</v>
      </c>
      <c r="AG25" s="33">
        <f t="shared" si="3"/>
        <v>0</v>
      </c>
      <c r="AH25" s="33">
        <f t="shared" si="3"/>
        <v>0</v>
      </c>
      <c r="AI25" s="33">
        <f t="shared" si="3"/>
        <v>0</v>
      </c>
      <c r="AJ25" s="33">
        <f t="shared" si="3"/>
        <v>522041</v>
      </c>
      <c r="AK25" s="33">
        <f t="shared" si="3"/>
        <v>0</v>
      </c>
      <c r="AL25" s="33">
        <f t="shared" si="3"/>
        <v>0</v>
      </c>
      <c r="AM25" s="33">
        <f t="shared" si="3"/>
        <v>0</v>
      </c>
      <c r="AN25" s="33">
        <f t="shared" si="3"/>
        <v>0</v>
      </c>
      <c r="AO25" s="33">
        <f t="shared" si="3"/>
        <v>0</v>
      </c>
      <c r="AP25" s="33">
        <f t="shared" si="3"/>
        <v>0</v>
      </c>
      <c r="AQ25" s="33">
        <f t="shared" si="3"/>
        <v>0</v>
      </c>
      <c r="AR25" s="33">
        <f t="shared" si="3"/>
        <v>0</v>
      </c>
      <c r="AS25" s="33">
        <f t="shared" si="3"/>
        <v>0</v>
      </c>
      <c r="AT25" s="33">
        <f t="shared" si="3"/>
        <v>0</v>
      </c>
      <c r="AU25" s="33">
        <f t="shared" si="3"/>
        <v>0</v>
      </c>
      <c r="AV25" s="33">
        <f t="shared" si="3"/>
        <v>0</v>
      </c>
      <c r="AW25" s="33">
        <f t="shared" si="3"/>
        <v>0</v>
      </c>
      <c r="AX25" s="33">
        <f t="shared" si="3"/>
        <v>0</v>
      </c>
      <c r="AY25" s="33">
        <f t="shared" si="3"/>
        <v>0</v>
      </c>
      <c r="AZ25" s="33">
        <f t="shared" si="3"/>
        <v>0</v>
      </c>
      <c r="BA25" s="33">
        <f t="shared" si="3"/>
        <v>0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0</v>
      </c>
      <c r="BF25" s="33">
        <f t="shared" si="3"/>
        <v>0</v>
      </c>
      <c r="BG25" s="33">
        <f t="shared" si="3"/>
        <v>0</v>
      </c>
      <c r="BH25" s="33">
        <f t="shared" si="3"/>
        <v>140000</v>
      </c>
      <c r="BI25" s="33">
        <f t="shared" si="3"/>
        <v>0</v>
      </c>
      <c r="BJ25" s="33">
        <f t="shared" si="3"/>
        <v>0</v>
      </c>
      <c r="BK25" s="33">
        <f t="shared" si="3"/>
        <v>0</v>
      </c>
      <c r="BL25" s="33">
        <f t="shared" si="3"/>
        <v>0</v>
      </c>
      <c r="BM25" s="33">
        <f t="shared" si="3"/>
        <v>0</v>
      </c>
      <c r="BN25" s="33">
        <f t="shared" si="3"/>
        <v>0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3620859</v>
      </c>
      <c r="BV25" s="33">
        <f t="shared" si="4"/>
        <v>0</v>
      </c>
      <c r="BW25" s="33">
        <f t="shared" si="4"/>
        <v>0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2.7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5">
      <c r="A29" s="27">
        <f>A28+1</f>
        <v>202</v>
      </c>
      <c r="B29" s="29" t="s">
        <v>87</v>
      </c>
      <c r="C29" s="30">
        <v>11000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435000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446000</v>
      </c>
      <c r="BV29" s="31">
        <f t="shared" si="5"/>
        <v>0</v>
      </c>
      <c r="BW29" s="31">
        <f t="shared" si="5"/>
        <v>0</v>
      </c>
    </row>
    <row r="30" spans="1:75" ht="15">
      <c r="A30" s="27">
        <f>A29+1</f>
        <v>203</v>
      </c>
      <c r="B30" s="29" t="s">
        <v>88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0</v>
      </c>
      <c r="BV30" s="31">
        <f t="shared" si="5"/>
        <v>0</v>
      </c>
      <c r="BW30" s="31">
        <f t="shared" si="5"/>
        <v>0</v>
      </c>
    </row>
    <row r="31" spans="1:75" ht="1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5">
      <c r="A32" s="27">
        <f>A31+1</f>
        <v>205</v>
      </c>
      <c r="B32" s="29" t="s">
        <v>90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0</v>
      </c>
      <c r="BV32" s="31">
        <f t="shared" si="5"/>
        <v>0</v>
      </c>
      <c r="BW32" s="31">
        <f t="shared" si="5"/>
        <v>0</v>
      </c>
    </row>
    <row r="33" spans="1:75" s="34" customFormat="1" ht="15.75" thickBot="1">
      <c r="A33" s="72">
        <v>200</v>
      </c>
      <c r="B33" s="32" t="s">
        <v>91</v>
      </c>
      <c r="C33" s="33">
        <f aca="true" t="shared" si="6" ref="C33:BN33">SUM(C28:C32)</f>
        <v>11000</v>
      </c>
      <c r="D33" s="33">
        <f t="shared" si="6"/>
        <v>0</v>
      </c>
      <c r="E33" s="33">
        <f t="shared" si="6"/>
        <v>0</v>
      </c>
      <c r="F33" s="33">
        <f t="shared" si="6"/>
        <v>0</v>
      </c>
      <c r="G33" s="33">
        <f t="shared" si="6"/>
        <v>0</v>
      </c>
      <c r="H33" s="33">
        <f t="shared" si="6"/>
        <v>0</v>
      </c>
      <c r="I33" s="33">
        <f t="shared" si="6"/>
        <v>0</v>
      </c>
      <c r="J33" s="33">
        <f t="shared" si="6"/>
        <v>0</v>
      </c>
      <c r="K33" s="33">
        <f t="shared" si="6"/>
        <v>0</v>
      </c>
      <c r="L33" s="33">
        <f t="shared" si="6"/>
        <v>0</v>
      </c>
      <c r="M33" s="33">
        <f t="shared" si="6"/>
        <v>0</v>
      </c>
      <c r="N33" s="33">
        <f t="shared" si="6"/>
        <v>0</v>
      </c>
      <c r="O33" s="33">
        <f t="shared" si="6"/>
        <v>0</v>
      </c>
      <c r="P33" s="33">
        <f t="shared" si="6"/>
        <v>0</v>
      </c>
      <c r="Q33" s="33">
        <f t="shared" si="6"/>
        <v>0</v>
      </c>
      <c r="R33" s="33">
        <f t="shared" si="6"/>
        <v>0</v>
      </c>
      <c r="S33" s="33">
        <f t="shared" si="6"/>
        <v>0</v>
      </c>
      <c r="T33" s="33">
        <f t="shared" si="6"/>
        <v>0</v>
      </c>
      <c r="U33" s="33">
        <f t="shared" si="6"/>
        <v>0</v>
      </c>
      <c r="V33" s="33">
        <f t="shared" si="6"/>
        <v>0</v>
      </c>
      <c r="W33" s="33">
        <f t="shared" si="6"/>
        <v>0</v>
      </c>
      <c r="X33" s="33">
        <f t="shared" si="6"/>
        <v>0</v>
      </c>
      <c r="Y33" s="33">
        <f t="shared" si="6"/>
        <v>0</v>
      </c>
      <c r="Z33" s="33">
        <f t="shared" si="6"/>
        <v>0</v>
      </c>
      <c r="AA33" s="33">
        <f t="shared" si="6"/>
        <v>0</v>
      </c>
      <c r="AB33" s="33">
        <f t="shared" si="6"/>
        <v>0</v>
      </c>
      <c r="AC33" s="33">
        <f t="shared" si="6"/>
        <v>0</v>
      </c>
      <c r="AD33" s="33">
        <f t="shared" si="6"/>
        <v>435000</v>
      </c>
      <c r="AE33" s="33">
        <f t="shared" si="6"/>
        <v>0</v>
      </c>
      <c r="AF33" s="33">
        <f t="shared" si="6"/>
        <v>0</v>
      </c>
      <c r="AG33" s="33">
        <f t="shared" si="6"/>
        <v>0</v>
      </c>
      <c r="AH33" s="33">
        <f t="shared" si="6"/>
        <v>0</v>
      </c>
      <c r="AI33" s="33">
        <f t="shared" si="6"/>
        <v>0</v>
      </c>
      <c r="AJ33" s="33">
        <f t="shared" si="6"/>
        <v>0</v>
      </c>
      <c r="AK33" s="33">
        <f t="shared" si="6"/>
        <v>0</v>
      </c>
      <c r="AL33" s="33">
        <f t="shared" si="6"/>
        <v>0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0</v>
      </c>
      <c r="AQ33" s="33">
        <f t="shared" si="6"/>
        <v>0</v>
      </c>
      <c r="AR33" s="33">
        <f t="shared" si="6"/>
        <v>0</v>
      </c>
      <c r="AS33" s="33">
        <f t="shared" si="6"/>
        <v>0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0</v>
      </c>
      <c r="AZ33" s="33">
        <f t="shared" si="6"/>
        <v>0</v>
      </c>
      <c r="BA33" s="33">
        <f t="shared" si="6"/>
        <v>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0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446000</v>
      </c>
      <c r="BV33" s="33">
        <f t="shared" si="7"/>
        <v>0</v>
      </c>
      <c r="BW33" s="33">
        <f t="shared" si="7"/>
        <v>0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.7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5">
      <c r="A39" s="27">
        <f>A38+1</f>
        <v>304</v>
      </c>
      <c r="B39" s="29" t="s">
        <v>96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0</v>
      </c>
      <c r="BV39" s="31">
        <f t="shared" si="8"/>
        <v>0</v>
      </c>
      <c r="BW39" s="31">
        <f t="shared" si="8"/>
        <v>0</v>
      </c>
    </row>
    <row r="40" spans="1:75" s="34" customFormat="1" ht="15.75" thickBot="1">
      <c r="A40" s="72">
        <v>300</v>
      </c>
      <c r="B40" s="32" t="s">
        <v>97</v>
      </c>
      <c r="C40" s="33">
        <f aca="true" t="shared" si="9" ref="C40:BN40">SUM(C36:C39)</f>
        <v>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0</v>
      </c>
      <c r="BV40" s="33">
        <f t="shared" si="10"/>
        <v>0</v>
      </c>
      <c r="BW40" s="33">
        <f t="shared" si="10"/>
        <v>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2.7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0</v>
      </c>
      <c r="BV43" s="31">
        <f t="shared" si="11"/>
        <v>0</v>
      </c>
      <c r="BW43" s="31">
        <f t="shared" si="11"/>
        <v>0</v>
      </c>
    </row>
    <row r="44" spans="1:75" ht="1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18469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18469</v>
      </c>
      <c r="BV45" s="31">
        <f t="shared" si="11"/>
        <v>0</v>
      </c>
      <c r="BW45" s="31">
        <f t="shared" si="11"/>
        <v>0</v>
      </c>
    </row>
    <row r="46" spans="1:75" ht="1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.75" thickBot="1">
      <c r="A47" s="72">
        <v>400</v>
      </c>
      <c r="B47" s="32" t="s">
        <v>103</v>
      </c>
      <c r="C47" s="33">
        <f aca="true" t="shared" si="12" ref="C47:BN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0</v>
      </c>
      <c r="BI47" s="33">
        <f t="shared" si="12"/>
        <v>0</v>
      </c>
      <c r="BJ47" s="33">
        <f t="shared" si="12"/>
        <v>0</v>
      </c>
      <c r="BK47" s="33">
        <f t="shared" si="12"/>
        <v>18469</v>
      </c>
      <c r="BL47" s="33">
        <f t="shared" si="12"/>
        <v>0</v>
      </c>
      <c r="BM47" s="33">
        <f t="shared" si="12"/>
        <v>0</v>
      </c>
      <c r="BN47" s="33">
        <f t="shared" si="12"/>
        <v>0</v>
      </c>
      <c r="BO47" s="33">
        <f aca="true" t="shared" si="13" ref="BO47:BW47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33">
        <f t="shared" si="13"/>
        <v>18469</v>
      </c>
      <c r="BV47" s="33">
        <f t="shared" si="13"/>
        <v>0</v>
      </c>
      <c r="BW47" s="33">
        <f t="shared" si="13"/>
        <v>0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2.7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960015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960015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0</v>
      </c>
    </row>
    <row r="51" spans="1:75" s="34" customFormat="1" ht="15.7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960015</v>
      </c>
      <c r="BO51" s="33">
        <f aca="true" t="shared" si="15" ref="BO51:BW51">SUM(BO50)</f>
        <v>0</v>
      </c>
      <c r="BP51" s="33">
        <f t="shared" si="15"/>
        <v>0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960015</v>
      </c>
      <c r="BV51" s="33">
        <f t="shared" si="15"/>
        <v>0</v>
      </c>
      <c r="BW51" s="33">
        <f t="shared" si="15"/>
        <v>0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2.7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2317030</v>
      </c>
      <c r="BR54" s="30">
        <v>0</v>
      </c>
      <c r="BS54" s="30">
        <v>0</v>
      </c>
      <c r="BT54" s="30"/>
      <c r="BU54" s="31">
        <f aca="true" t="shared" si="16" ref="BU54:BW55">+C54+F54+I54+L54+O54+R54+U54+X54+AA54+AD54+AG54+AJ54+AM54+AP54+AS54+AV54+AY54+BB54+BE54+BH54+BK54+BN54+BQ54</f>
        <v>2317030</v>
      </c>
      <c r="BV54" s="31">
        <f t="shared" si="16"/>
        <v>0</v>
      </c>
      <c r="BW54" s="31">
        <f t="shared" si="16"/>
        <v>0</v>
      </c>
    </row>
    <row r="55" spans="1:75" ht="1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55000</v>
      </c>
      <c r="BR55" s="30">
        <v>0</v>
      </c>
      <c r="BS55" s="30">
        <v>0</v>
      </c>
      <c r="BT55" s="30"/>
      <c r="BU55" s="31">
        <f t="shared" si="16"/>
        <v>55000</v>
      </c>
      <c r="BV55" s="31">
        <f t="shared" si="16"/>
        <v>0</v>
      </c>
      <c r="BW55" s="31">
        <f t="shared" si="16"/>
        <v>0</v>
      </c>
    </row>
    <row r="56" spans="1:75" s="34" customFormat="1" ht="15.75" thickBot="1">
      <c r="A56" s="72">
        <v>700</v>
      </c>
      <c r="B56" s="32" t="s">
        <v>110</v>
      </c>
      <c r="C56" s="33">
        <f aca="true" t="shared" si="17" ref="C56:BN56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2372030</v>
      </c>
      <c r="BR56" s="33">
        <f t="shared" si="18"/>
        <v>0</v>
      </c>
      <c r="BS56" s="33">
        <f t="shared" si="18"/>
        <v>0</v>
      </c>
      <c r="BT56" s="33"/>
      <c r="BU56" s="33">
        <f t="shared" si="18"/>
        <v>2372030</v>
      </c>
      <c r="BV56" s="33">
        <f t="shared" si="18"/>
        <v>0</v>
      </c>
      <c r="BW56" s="33">
        <f t="shared" si="18"/>
        <v>0</v>
      </c>
    </row>
    <row r="57" spans="1:75" ht="16.5" thickBot="1" thickTop="1">
      <c r="A57" s="37"/>
      <c r="B57" s="38" t="s">
        <v>111</v>
      </c>
      <c r="C57" s="39">
        <f aca="true" t="shared" si="19" ref="C57:BN57">+C25+C33+C40+C47+C51+C56</f>
        <v>1611959</v>
      </c>
      <c r="D57" s="39">
        <f t="shared" si="19"/>
        <v>0</v>
      </c>
      <c r="E57" s="39">
        <f t="shared" si="19"/>
        <v>0</v>
      </c>
      <c r="F57" s="39">
        <f t="shared" si="19"/>
        <v>0</v>
      </c>
      <c r="G57" s="39">
        <f t="shared" si="19"/>
        <v>0</v>
      </c>
      <c r="H57" s="39">
        <f t="shared" si="19"/>
        <v>0</v>
      </c>
      <c r="I57" s="39">
        <f t="shared" si="19"/>
        <v>24350</v>
      </c>
      <c r="J57" s="39">
        <f t="shared" si="19"/>
        <v>0</v>
      </c>
      <c r="K57" s="39">
        <f t="shared" si="19"/>
        <v>0</v>
      </c>
      <c r="L57" s="39">
        <f t="shared" si="19"/>
        <v>473352</v>
      </c>
      <c r="M57" s="39">
        <f t="shared" si="19"/>
        <v>0</v>
      </c>
      <c r="N57" s="39">
        <f t="shared" si="19"/>
        <v>0</v>
      </c>
      <c r="O57" s="39">
        <f t="shared" si="19"/>
        <v>86608</v>
      </c>
      <c r="P57" s="39">
        <f t="shared" si="19"/>
        <v>0</v>
      </c>
      <c r="Q57" s="39">
        <f t="shared" si="19"/>
        <v>0</v>
      </c>
      <c r="R57" s="39">
        <f t="shared" si="19"/>
        <v>23385</v>
      </c>
      <c r="S57" s="39">
        <f t="shared" si="19"/>
        <v>0</v>
      </c>
      <c r="T57" s="39">
        <f t="shared" si="19"/>
        <v>0</v>
      </c>
      <c r="U57" s="39">
        <f t="shared" si="19"/>
        <v>8943</v>
      </c>
      <c r="V57" s="39">
        <f t="shared" si="19"/>
        <v>0</v>
      </c>
      <c r="W57" s="39">
        <f t="shared" si="19"/>
        <v>0</v>
      </c>
      <c r="X57" s="39">
        <f t="shared" si="19"/>
        <v>4338</v>
      </c>
      <c r="Y57" s="39">
        <f t="shared" si="19"/>
        <v>0</v>
      </c>
      <c r="Z57" s="39">
        <f t="shared" si="19"/>
        <v>0</v>
      </c>
      <c r="AA57" s="39">
        <f t="shared" si="19"/>
        <v>582314</v>
      </c>
      <c r="AB57" s="39">
        <f t="shared" si="19"/>
        <v>0</v>
      </c>
      <c r="AC57" s="39">
        <f t="shared" si="19"/>
        <v>0</v>
      </c>
      <c r="AD57" s="39">
        <f t="shared" si="19"/>
        <v>589569</v>
      </c>
      <c r="AE57" s="39">
        <f t="shared" si="19"/>
        <v>0</v>
      </c>
      <c r="AF57" s="39">
        <f t="shared" si="19"/>
        <v>0</v>
      </c>
      <c r="AG57" s="39">
        <f t="shared" si="19"/>
        <v>0</v>
      </c>
      <c r="AH57" s="39">
        <f t="shared" si="19"/>
        <v>0</v>
      </c>
      <c r="AI57" s="39">
        <f t="shared" si="19"/>
        <v>0</v>
      </c>
      <c r="AJ57" s="39">
        <f t="shared" si="19"/>
        <v>522041</v>
      </c>
      <c r="AK57" s="39">
        <f t="shared" si="19"/>
        <v>0</v>
      </c>
      <c r="AL57" s="39">
        <f t="shared" si="19"/>
        <v>0</v>
      </c>
      <c r="AM57" s="39">
        <f t="shared" si="19"/>
        <v>0</v>
      </c>
      <c r="AN57" s="39">
        <f t="shared" si="19"/>
        <v>0</v>
      </c>
      <c r="AO57" s="39">
        <f t="shared" si="19"/>
        <v>0</v>
      </c>
      <c r="AP57" s="39">
        <f t="shared" si="19"/>
        <v>0</v>
      </c>
      <c r="AQ57" s="39">
        <f t="shared" si="19"/>
        <v>0</v>
      </c>
      <c r="AR57" s="39">
        <f t="shared" si="19"/>
        <v>0</v>
      </c>
      <c r="AS57" s="39">
        <f t="shared" si="19"/>
        <v>0</v>
      </c>
      <c r="AT57" s="39">
        <f t="shared" si="19"/>
        <v>0</v>
      </c>
      <c r="AU57" s="39">
        <f t="shared" si="19"/>
        <v>0</v>
      </c>
      <c r="AV57" s="39">
        <f t="shared" si="19"/>
        <v>0</v>
      </c>
      <c r="AW57" s="39">
        <f t="shared" si="19"/>
        <v>0</v>
      </c>
      <c r="AX57" s="39">
        <f t="shared" si="19"/>
        <v>0</v>
      </c>
      <c r="AY57" s="39">
        <f t="shared" si="19"/>
        <v>0</v>
      </c>
      <c r="AZ57" s="39">
        <f t="shared" si="19"/>
        <v>0</v>
      </c>
      <c r="BA57" s="39">
        <f t="shared" si="19"/>
        <v>0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0</v>
      </c>
      <c r="BF57" s="39">
        <f t="shared" si="19"/>
        <v>0</v>
      </c>
      <c r="BG57" s="39">
        <f t="shared" si="19"/>
        <v>0</v>
      </c>
      <c r="BH57" s="39">
        <f t="shared" si="19"/>
        <v>140000</v>
      </c>
      <c r="BI57" s="39">
        <f t="shared" si="19"/>
        <v>0</v>
      </c>
      <c r="BJ57" s="39">
        <f t="shared" si="19"/>
        <v>0</v>
      </c>
      <c r="BK57" s="39">
        <f t="shared" si="19"/>
        <v>18469</v>
      </c>
      <c r="BL57" s="39">
        <f t="shared" si="19"/>
        <v>0</v>
      </c>
      <c r="BM57" s="39">
        <f t="shared" si="19"/>
        <v>0</v>
      </c>
      <c r="BN57" s="39">
        <f t="shared" si="19"/>
        <v>960015</v>
      </c>
      <c r="BO57" s="39">
        <f aca="true" t="shared" si="20" ref="BO57:BW57">+BO25+BO33+BO40+BO47+BO51+BO56</f>
        <v>0</v>
      </c>
      <c r="BP57" s="39">
        <f t="shared" si="20"/>
        <v>0</v>
      </c>
      <c r="BQ57" s="39">
        <f t="shared" si="20"/>
        <v>2372030</v>
      </c>
      <c r="BR57" s="39">
        <f t="shared" si="20"/>
        <v>0</v>
      </c>
      <c r="BS57" s="39">
        <f t="shared" si="20"/>
        <v>0</v>
      </c>
      <c r="BT57" s="39"/>
      <c r="BU57" s="39">
        <f>+BU12+BU25+BU33+BU40+BU47+BU51+BU56</f>
        <v>7417373</v>
      </c>
      <c r="BV57" s="39">
        <f t="shared" si="20"/>
        <v>0</v>
      </c>
      <c r="BW57" s="39">
        <f t="shared" si="20"/>
        <v>0</v>
      </c>
    </row>
  </sheetData>
  <sheetProtection/>
  <mergeCells count="75">
    <mergeCell ref="BN7:BP7"/>
    <mergeCell ref="BQ7:BS7"/>
    <mergeCell ref="BT7:BT8"/>
    <mergeCell ref="BU7:BW8"/>
    <mergeCell ref="BQ8:BS8"/>
    <mergeCell ref="C9:D9"/>
    <mergeCell ref="F8:H8"/>
    <mergeCell ref="F9:G9"/>
    <mergeCell ref="BU9:BV9"/>
    <mergeCell ref="BQ9:BR9"/>
    <mergeCell ref="AG9:AH9"/>
    <mergeCell ref="L8:N8"/>
    <mergeCell ref="L9:M9"/>
    <mergeCell ref="AA8:AC8"/>
    <mergeCell ref="O9:P9"/>
    <mergeCell ref="AG8:AI8"/>
    <mergeCell ref="AA9:AB9"/>
    <mergeCell ref="AD9:AE9"/>
    <mergeCell ref="X8:Z8"/>
    <mergeCell ref="BK8:BM8"/>
    <mergeCell ref="BN8:BP8"/>
    <mergeCell ref="AJ8:AL8"/>
    <mergeCell ref="AJ9:AK9"/>
    <mergeCell ref="BH9:BI9"/>
    <mergeCell ref="AP8:AR8"/>
    <mergeCell ref="BN9:BO9"/>
    <mergeCell ref="BK9:BL9"/>
    <mergeCell ref="AY9:AZ9"/>
    <mergeCell ref="AV8:AX8"/>
    <mergeCell ref="BK7:BM7"/>
    <mergeCell ref="AJ7:AL7"/>
    <mergeCell ref="AM7:AO7"/>
    <mergeCell ref="AP7:AR7"/>
    <mergeCell ref="AS7:AU7"/>
    <mergeCell ref="AY7:BA7"/>
    <mergeCell ref="B7:B8"/>
    <mergeCell ref="C7:E7"/>
    <mergeCell ref="F7:H7"/>
    <mergeCell ref="I7:K7"/>
    <mergeCell ref="C8:E8"/>
    <mergeCell ref="I9:J9"/>
    <mergeCell ref="I8:K8"/>
    <mergeCell ref="R9:S9"/>
    <mergeCell ref="U9:V9"/>
    <mergeCell ref="X9:Y9"/>
    <mergeCell ref="U7:W7"/>
    <mergeCell ref="X7:Z7"/>
    <mergeCell ref="O8:Q8"/>
    <mergeCell ref="R7:T7"/>
    <mergeCell ref="U8:W8"/>
    <mergeCell ref="AA7:AC7"/>
    <mergeCell ref="AD8:AF8"/>
    <mergeCell ref="BH7:BJ7"/>
    <mergeCell ref="L7:N7"/>
    <mergeCell ref="O7:Q7"/>
    <mergeCell ref="B1:J1"/>
    <mergeCell ref="BB8:BD8"/>
    <mergeCell ref="BE8:BG8"/>
    <mergeCell ref="BH8:BJ8"/>
    <mergeCell ref="AY8:BA8"/>
    <mergeCell ref="AS8:AU8"/>
    <mergeCell ref="AD7:AF7"/>
    <mergeCell ref="R8:T8"/>
    <mergeCell ref="C3:F3"/>
    <mergeCell ref="AG7:AI7"/>
    <mergeCell ref="BB9:BC9"/>
    <mergeCell ref="BE9:BF9"/>
    <mergeCell ref="BB7:BD7"/>
    <mergeCell ref="BE7:BG7"/>
    <mergeCell ref="AM9:AN9"/>
    <mergeCell ref="AP9:AQ9"/>
    <mergeCell ref="AS9:AT9"/>
    <mergeCell ref="AV7:AX7"/>
    <mergeCell ref="AV9:AW9"/>
    <mergeCell ref="AM8:AO8"/>
  </mergeCells>
  <printOptions/>
  <pageMargins left="0.7086614173228347" right="0.4330708661417323" top="0.7480314960629921" bottom="0.7480314960629921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Rita Randi</cp:lastModifiedBy>
  <cp:lastPrinted>2018-05-23T09:33:38Z</cp:lastPrinted>
  <dcterms:created xsi:type="dcterms:W3CDTF">2000-01-20T08:39:24Z</dcterms:created>
  <dcterms:modified xsi:type="dcterms:W3CDTF">2023-04-21T10:12:08Z</dcterms:modified>
  <cp:category/>
  <cp:version/>
  <cp:contentType/>
  <cp:contentStatus/>
</cp:coreProperties>
</file>